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OneDrive\Documents\EDU Website\XLS\"/>
    </mc:Choice>
  </mc:AlternateContent>
  <xr:revisionPtr revIDLastSave="0" documentId="13_ncr:1_{951269AF-6E18-4402-AF44-9E161120B4B1}" xr6:coauthVersionLast="47" xr6:coauthVersionMax="47" xr10:uidLastSave="{00000000-0000-0000-0000-000000000000}"/>
  <workbookProtection workbookPassword="CC57" lockStructure="1"/>
  <bookViews>
    <workbookView xWindow="-96" yWindow="-96" windowWidth="23232" windowHeight="12552" activeTab="1" xr2:uid="{00000000-000D-0000-FFFF-FFFF00000000}"/>
  </bookViews>
  <sheets>
    <sheet name="Instructions" sheetId="3" r:id="rId1"/>
    <sheet name="LunchScale" sheetId="1" r:id="rId2"/>
    <sheet name="Variables" sheetId="4" state="hidden" r:id="rId3"/>
  </sheets>
  <definedNames>
    <definedName name="_xlnm.Print_Area" localSheetId="0">Instructions!$A$1:$A$6</definedName>
    <definedName name="_xlnm.Print_Area" localSheetId="1">LunchScale!$A$1:$L$36</definedName>
    <definedName name="rapid">Variables!$A$1:$A$6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B11" i="1" l="1"/>
  <c r="D10" i="1"/>
  <c r="C12" i="1"/>
  <c r="E11" i="1" l="1"/>
  <c r="F11" i="1" s="1"/>
  <c r="C11" i="1"/>
  <c r="E17" i="1"/>
  <c r="F17" i="1" s="1"/>
  <c r="E23" i="1"/>
  <c r="F23" i="1" s="1"/>
  <c r="E29" i="1"/>
  <c r="F29" i="1" s="1"/>
  <c r="E35" i="1"/>
  <c r="F35" i="1" s="1"/>
  <c r="E18" i="1"/>
  <c r="F18" i="1" s="1"/>
  <c r="B19" i="1" s="1"/>
  <c r="E24" i="1"/>
  <c r="F24" i="1" s="1"/>
  <c r="E30" i="1"/>
  <c r="F30" i="1" s="1"/>
  <c r="E36" i="1"/>
  <c r="F36" i="1" s="1"/>
  <c r="E13" i="1"/>
  <c r="E19" i="1"/>
  <c r="F19" i="1" s="1"/>
  <c r="E25" i="1"/>
  <c r="F25" i="1" s="1"/>
  <c r="E31" i="1"/>
  <c r="F31" i="1" s="1"/>
  <c r="E12" i="1"/>
  <c r="F12" i="1" s="1"/>
  <c r="E14" i="1"/>
  <c r="F14" i="1" s="1"/>
  <c r="E20" i="1"/>
  <c r="F20" i="1" s="1"/>
  <c r="E26" i="1"/>
  <c r="F26" i="1" s="1"/>
  <c r="E32" i="1"/>
  <c r="F32" i="1" s="1"/>
  <c r="E15" i="1"/>
  <c r="F15" i="1" s="1"/>
  <c r="E21" i="1"/>
  <c r="F21" i="1" s="1"/>
  <c r="E27" i="1"/>
  <c r="F27" i="1" s="1"/>
  <c r="E33" i="1"/>
  <c r="F33" i="1" s="1"/>
  <c r="E16" i="1"/>
  <c r="F16" i="1" s="1"/>
  <c r="E22" i="1"/>
  <c r="F22" i="1" s="1"/>
  <c r="B23" i="1" s="1"/>
  <c r="E28" i="1"/>
  <c r="F28" i="1" s="1"/>
  <c r="E34" i="1"/>
  <c r="F34" i="1" s="1"/>
  <c r="B33" i="1" l="1"/>
  <c r="B20" i="1"/>
  <c r="B28" i="1"/>
  <c r="B30" i="1"/>
  <c r="B31" i="1"/>
  <c r="B24" i="1"/>
  <c r="B34" i="1"/>
  <c r="B36" i="1"/>
  <c r="B22" i="1"/>
  <c r="B25" i="1"/>
  <c r="B18" i="1"/>
  <c r="C35" i="1"/>
  <c r="B35" i="1"/>
  <c r="C29" i="1"/>
  <c r="B29" i="1"/>
  <c r="C21" i="1"/>
  <c r="B21" i="1"/>
  <c r="F13" i="1"/>
  <c r="B14" i="1" s="1"/>
  <c r="B12" i="1"/>
  <c r="C17" i="1"/>
  <c r="B17" i="1"/>
  <c r="C13" i="1"/>
  <c r="C32" i="1"/>
  <c r="B32" i="1"/>
  <c r="C15" i="1"/>
  <c r="B15" i="1"/>
  <c r="C26" i="1"/>
  <c r="B26" i="1"/>
  <c r="C16" i="1"/>
  <c r="B16" i="1"/>
  <c r="C27" i="1"/>
  <c r="B27" i="1"/>
  <c r="C28" i="1"/>
  <c r="C34" i="1"/>
  <c r="C36" i="1"/>
  <c r="C30" i="1"/>
  <c r="C31" i="1"/>
  <c r="C25" i="1"/>
  <c r="C18" i="1"/>
  <c r="C33" i="1"/>
  <c r="C19" i="1"/>
  <c r="C24" i="1"/>
  <c r="C23" i="1"/>
  <c r="C22" i="1"/>
  <c r="C20" i="1"/>
  <c r="C14" i="1" l="1"/>
  <c r="B13" i="1"/>
</calcChain>
</file>

<file path=xl/sharedStrings.xml><?xml version="1.0" encoding="utf-8"?>
<sst xmlns="http://schemas.openxmlformats.org/spreadsheetml/2006/main" count="30" uniqueCount="29">
  <si>
    <t>Sensitivity Factor</t>
  </si>
  <si>
    <t>Lunch</t>
  </si>
  <si>
    <t>Patient's Name</t>
  </si>
  <si>
    <t>Date</t>
  </si>
  <si>
    <t>Target Glucose</t>
  </si>
  <si>
    <t>mmol/L</t>
  </si>
  <si>
    <t>INSTRUCTIONS FOR USE</t>
  </si>
  <si>
    <t>GLUCOSE</t>
  </si>
  <si>
    <t>INSULIN</t>
  </si>
  <si>
    <t>Calculations do not account for active insulin/insulin-on-board, nor for activity!</t>
  </si>
  <si>
    <t>Dose for BG 6 mmol/L</t>
  </si>
  <si>
    <t>There is one worksheet (LunchScale), which covers ISF ranging between 1–20. This range covers the majority of children and youth on insulin.</t>
  </si>
  <si>
    <t>for sensitivity factors 1–20 mmol/L</t>
  </si>
  <si>
    <t>units</t>
  </si>
  <si>
    <t>Date of Birth</t>
  </si>
  <si>
    <t>FOR BG ≥20 MMOL/L CALL PARENT!</t>
  </si>
  <si>
    <t>LUNCH INSULIN</t>
  </si>
  <si>
    <t>Humalog</t>
  </si>
  <si>
    <t>Fiasp</t>
  </si>
  <si>
    <t>NovoRapid</t>
  </si>
  <si>
    <t>Apidra</t>
  </si>
  <si>
    <t>Rapid Insulin</t>
  </si>
  <si>
    <t>This Excel spreadsheet generates a sliding scale for rapid insulin for lunch at school for students on MDI who take a fixed amount of rapid-acting insulin, but who also get extra insulin if they're above target, based on their insulin sensitivity factor (ISF) or correction factor ("sensitivity factor", in mmol/L) and an assumed target blood glucose of 6 mmol/L ("target glucose").</t>
  </si>
  <si>
    <r>
      <t xml:space="preserve">For the LunchScale worksheet, fill in the yellow blanks for name, date of birth, baseline insulin dose (i.e. based on a blood glucose of 6 mmol/L), ISF, and type of rapid insulin for lunch. The worksheet will then auto-generate the sliding scale for the patient. The insulin dose is rounded off (using a cut-off of 80%, not 50%) to the nearest half-unit for ISF 2–20, and to the nearest unit for ISF 1–1.9. For any blood glucose </t>
    </r>
    <r>
      <rPr>
        <sz val="10"/>
        <rFont val="Calibri"/>
        <family val="2"/>
      </rPr>
      <t>≥</t>
    </r>
    <r>
      <rPr>
        <sz val="10"/>
        <rFont val="Arial"/>
        <family val="2"/>
      </rPr>
      <t>20, the user is instructed to notify the parent.</t>
    </r>
  </si>
  <si>
    <t>Admelog</t>
  </si>
  <si>
    <t>Trurapi</t>
  </si>
  <si>
    <t>ALWAYS REFER TO CARE PLAN BEFORE GIVING INSULIN!</t>
  </si>
  <si>
    <t>Prepared By</t>
  </si>
  <si>
    <t>TREAT IF LOW BEFORE GIVING INSULIN!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</si>
</sst>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[$-409]mmmm\ d\,\ yy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 applyAlignment="1" applyProtection="1">
      <alignment vertical="top" wrapText="1"/>
      <protection hidden="1"/>
    </xf>
    <xf numFmtId="0" fontId="3" fillId="0" borderId="0" xfId="0" applyNumberFormat="1" applyFont="1" applyAlignment="1" applyProtection="1">
      <alignment horizontal="center" vertical="top" wrapText="1"/>
      <protection hidden="1"/>
    </xf>
    <xf numFmtId="0" fontId="4" fillId="0" borderId="0" xfId="0" applyNumberFormat="1" applyFont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64" fontId="8" fillId="0" borderId="0" xfId="0" applyNumberFormat="1" applyFont="1" applyFill="1" applyBorder="1" applyAlignment="1" applyProtection="1">
      <alignment horizontal="left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6" fontId="8" fillId="0" borderId="0" xfId="0" applyNumberFormat="1" applyFont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4" fillId="0" borderId="0" xfId="0" applyFont="1"/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166" fontId="6" fillId="0" borderId="0" xfId="0" applyNumberFormat="1" applyFont="1" applyBorder="1" applyAlignment="1" applyProtection="1">
      <alignment horizontal="right" vertical="center"/>
      <protection hidden="1"/>
    </xf>
    <xf numFmtId="164" fontId="9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64" fontId="9" fillId="0" borderId="0" xfId="0" applyNumberFormat="1" applyFont="1" applyBorder="1" applyAlignment="1" applyProtection="1">
      <alignment horizontal="right" vertical="center"/>
      <protection hidden="1"/>
    </xf>
    <xf numFmtId="49" fontId="7" fillId="2" borderId="3" xfId="0" applyNumberFormat="1" applyFont="1" applyFill="1" applyBorder="1" applyAlignment="1" applyProtection="1">
      <alignment horizontal="left" vertical="center" shrinkToFit="1"/>
      <protection locked="0" hidden="1"/>
    </xf>
    <xf numFmtId="0" fontId="7" fillId="2" borderId="2" xfId="0" applyFont="1" applyFill="1" applyBorder="1" applyAlignment="1" applyProtection="1">
      <alignment horizontal="center" vertical="center"/>
      <protection locked="0" hidden="1"/>
    </xf>
    <xf numFmtId="164" fontId="7" fillId="2" borderId="2" xfId="0" applyNumberFormat="1" applyFont="1" applyFill="1" applyBorder="1" applyAlignment="1" applyProtection="1">
      <alignment horizontal="center" vertical="center"/>
      <protection locked="0"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locked="0" hidden="1"/>
    </xf>
    <xf numFmtId="49" fontId="1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49" fontId="10" fillId="0" borderId="2" xfId="0" applyNumberFormat="1" applyFont="1" applyBorder="1" applyAlignment="1" applyProtection="1">
      <alignment horizontal="center" vertical="center" textRotation="255" wrapText="1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6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49" fontId="7" fillId="0" borderId="6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horizontal="left" vertical="center" shrinkToFit="1"/>
      <protection locked="0" hidden="1"/>
    </xf>
    <xf numFmtId="166" fontId="7" fillId="4" borderId="3" xfId="0" applyNumberFormat="1" applyFont="1" applyFill="1" applyBorder="1" applyAlignment="1" applyProtection="1">
      <alignment horizontal="left" vertical="center"/>
      <protection locked="0" hidden="1"/>
    </xf>
    <xf numFmtId="166" fontId="7" fillId="4" borderId="3" xfId="0" applyNumberFormat="1" applyFont="1" applyFill="1" applyBorder="1" applyAlignment="1" applyProtection="1">
      <alignment horizontal="right" vertical="center"/>
      <protection locked="0" hidden="1"/>
    </xf>
    <xf numFmtId="0" fontId="7" fillId="4" borderId="3" xfId="0" applyFont="1" applyFill="1" applyBorder="1" applyAlignment="1" applyProtection="1">
      <alignment horizontal="center" vertical="center" shrinkToFit="1"/>
      <protection locked="0" hidden="1"/>
    </xf>
    <xf numFmtId="0" fontId="0" fillId="4" borderId="4" xfId="0" applyFill="1" applyBorder="1" applyAlignment="1" applyProtection="1">
      <alignment vertical="center" shrinkToFit="1"/>
      <protection locked="0" hidden="1"/>
    </xf>
    <xf numFmtId="0" fontId="0" fillId="4" borderId="5" xfId="0" applyFill="1" applyBorder="1" applyAlignment="1" applyProtection="1">
      <alignment vertical="center" shrinkToFit="1"/>
      <protection locked="0" hidden="1"/>
    </xf>
    <xf numFmtId="166" fontId="0" fillId="4" borderId="4" xfId="0" applyNumberFormat="1" applyFill="1" applyBorder="1" applyAlignment="1" applyProtection="1">
      <alignment vertical="center"/>
      <protection locked="0" hidden="1"/>
    </xf>
    <xf numFmtId="166" fontId="0" fillId="4" borderId="5" xfId="0" applyNumberFormat="1" applyFill="1" applyBorder="1" applyAlignment="1" applyProtection="1">
      <alignment vertical="center"/>
      <protection locked="0" hidden="1"/>
    </xf>
    <xf numFmtId="166" fontId="7" fillId="4" borderId="5" xfId="0" applyNumberFormat="1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2"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zoomScaleNormal="100" workbookViewId="0">
      <selection activeCell="A29" sqref="A29"/>
    </sheetView>
  </sheetViews>
  <sheetFormatPr defaultColWidth="0" defaultRowHeight="12.3" x14ac:dyDescent="0.4"/>
  <cols>
    <col min="1" max="1" width="117.44140625" style="1" customWidth="1"/>
    <col min="2" max="16384" width="0" style="1" hidden="1"/>
  </cols>
  <sheetData>
    <row r="1" spans="1:1" ht="17.7" x14ac:dyDescent="0.4">
      <c r="A1" s="2" t="s">
        <v>6</v>
      </c>
    </row>
    <row r="3" spans="1:1" ht="51" customHeight="1" x14ac:dyDescent="0.4">
      <c r="A3" s="3" t="s">
        <v>22</v>
      </c>
    </row>
    <row r="4" spans="1:1" ht="30" customHeight="1" x14ac:dyDescent="0.4">
      <c r="A4" s="3" t="s">
        <v>11</v>
      </c>
    </row>
    <row r="5" spans="1:1" ht="60" customHeight="1" x14ac:dyDescent="0.4">
      <c r="A5" s="3" t="s">
        <v>23</v>
      </c>
    </row>
    <row r="6" spans="1:1" x14ac:dyDescent="0.4">
      <c r="A6" s="3" t="s">
        <v>9</v>
      </c>
    </row>
    <row r="11" spans="1:1" x14ac:dyDescent="0.4">
      <c r="A11" s="3"/>
    </row>
  </sheetData>
  <sheetProtection password="CC57" sheet="1" selectLockedCells="1"/>
  <phoneticPr fontId="1" type="noConversion"/>
  <printOptions horizontalCentered="1" verticalCentered="1"/>
  <pageMargins left="0.7" right="0.7" top="0.75" bottom="0.75" header="0.3" footer="0.3"/>
  <pageSetup orientation="landscape" r:id="rId1"/>
  <headerFooter>
    <oddHeader>&amp;C&amp;"Arial,Bold"&amp;20INULIN SCALE FOR SCHOOL LUNCHES (SIMPLIFIED)</oddHeader>
    <oddFooter>&amp;LOctober 27, 2022&amp;Cwww.bcchildrens.ca/endocrinology-diabetes-site/documents/lunchscalesimple.xlsx&amp;R&amp;A,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36"/>
  <sheetViews>
    <sheetView tabSelected="1" zoomScaleNormal="100" workbookViewId="0">
      <selection activeCell="B1" sqref="B1:C1"/>
    </sheetView>
  </sheetViews>
  <sheetFormatPr defaultColWidth="9.1640625" defaultRowHeight="12.3" x14ac:dyDescent="0.4"/>
  <cols>
    <col min="1" max="1" width="21.1640625" style="13" customWidth="1"/>
    <col min="2" max="2" width="12.71875" style="4" bestFit="1" customWidth="1"/>
    <col min="3" max="3" width="18.71875" style="4" customWidth="1"/>
    <col min="4" max="4" width="7.44140625" style="8" customWidth="1"/>
    <col min="5" max="5" width="6.5546875" style="8" customWidth="1"/>
    <col min="6" max="6" width="6.83203125" style="4" customWidth="1"/>
    <col min="7" max="7" width="7.71875" style="4" customWidth="1"/>
    <col min="8" max="11" width="6.83203125" style="4" customWidth="1"/>
    <col min="12" max="16" width="6.83203125" style="6" customWidth="1"/>
    <col min="17" max="17" width="9.1640625" style="4"/>
    <col min="18" max="16384" width="9.1640625" style="6"/>
  </cols>
  <sheetData>
    <row r="1" spans="1:24" x14ac:dyDescent="0.4">
      <c r="A1" s="5" t="s">
        <v>2</v>
      </c>
      <c r="B1" s="35"/>
      <c r="C1" s="50"/>
      <c r="D1" s="30"/>
      <c r="E1" s="30"/>
      <c r="G1" s="29" t="s">
        <v>27</v>
      </c>
      <c r="H1" s="48"/>
      <c r="I1" s="53"/>
      <c r="J1" s="54"/>
      <c r="K1" s="54"/>
      <c r="L1" s="55"/>
    </row>
    <row r="2" spans="1:24" x14ac:dyDescent="0.4">
      <c r="A2" s="5" t="s">
        <v>14</v>
      </c>
      <c r="B2" s="51"/>
      <c r="C2" s="58"/>
      <c r="D2" s="17"/>
      <c r="E2" s="7"/>
      <c r="G2" s="5"/>
      <c r="H2" s="31" t="s">
        <v>3</v>
      </c>
      <c r="I2" s="52"/>
      <c r="J2" s="56"/>
      <c r="K2" s="56"/>
      <c r="L2" s="57"/>
    </row>
    <row r="3" spans="1:24" x14ac:dyDescent="0.4">
      <c r="A3" s="5"/>
      <c r="C3" s="24"/>
      <c r="D3" s="22"/>
      <c r="G3" s="6"/>
    </row>
    <row r="4" spans="1:24" x14ac:dyDescent="0.4">
      <c r="A4" s="5"/>
      <c r="B4" s="10" t="s">
        <v>1</v>
      </c>
      <c r="C4" s="15"/>
      <c r="H4" s="27" t="s">
        <v>12</v>
      </c>
      <c r="I4" s="28"/>
      <c r="J4" s="28"/>
      <c r="K4" s="28"/>
      <c r="L4" s="28"/>
      <c r="Q4" s="6"/>
    </row>
    <row r="5" spans="1:24" x14ac:dyDescent="0.4">
      <c r="A5" s="5" t="s">
        <v>0</v>
      </c>
      <c r="B5" s="36"/>
      <c r="C5" s="16" t="s">
        <v>5</v>
      </c>
      <c r="D5" s="14"/>
      <c r="M5" s="26"/>
      <c r="Q5" s="10"/>
      <c r="R5" s="10"/>
      <c r="S5" s="10"/>
      <c r="T5" s="10"/>
      <c r="U5" s="10"/>
      <c r="V5" s="10"/>
      <c r="W5" s="10"/>
      <c r="X5" s="10"/>
    </row>
    <row r="6" spans="1:24" x14ac:dyDescent="0.4">
      <c r="A6" s="5" t="s">
        <v>10</v>
      </c>
      <c r="B6" s="37"/>
      <c r="C6" s="16" t="s">
        <v>13</v>
      </c>
      <c r="D6" s="14"/>
      <c r="E6" s="27" t="s">
        <v>26</v>
      </c>
      <c r="F6" s="49"/>
      <c r="G6" s="49"/>
      <c r="H6" s="49"/>
      <c r="I6" s="49"/>
      <c r="J6" s="49"/>
      <c r="K6" s="49"/>
      <c r="L6" s="49"/>
      <c r="M6" s="9"/>
      <c r="N6" s="9"/>
      <c r="Q6" s="10"/>
      <c r="R6" s="10"/>
      <c r="S6" s="10"/>
      <c r="T6" s="10"/>
      <c r="U6" s="10"/>
      <c r="V6" s="10"/>
      <c r="W6" s="10"/>
      <c r="X6" s="10"/>
    </row>
    <row r="7" spans="1:24" x14ac:dyDescent="0.4">
      <c r="A7" s="5" t="s">
        <v>4</v>
      </c>
      <c r="B7" s="38">
        <v>6</v>
      </c>
      <c r="C7" s="16" t="s">
        <v>5</v>
      </c>
      <c r="D7" s="24"/>
      <c r="E7" s="25"/>
      <c r="F7" s="25"/>
      <c r="H7" s="32" t="s">
        <v>15</v>
      </c>
      <c r="I7" s="48"/>
      <c r="J7" s="48"/>
      <c r="K7" s="48"/>
      <c r="L7" s="48"/>
      <c r="M7" s="34"/>
      <c r="N7" s="34"/>
      <c r="O7" s="34"/>
      <c r="P7" s="11"/>
      <c r="Q7" s="10"/>
      <c r="R7" s="10"/>
      <c r="S7" s="10"/>
      <c r="T7" s="10"/>
      <c r="U7" s="10"/>
      <c r="V7" s="10"/>
      <c r="W7" s="10"/>
      <c r="X7" s="10"/>
    </row>
    <row r="8" spans="1:24" x14ac:dyDescent="0.4">
      <c r="A8" s="5" t="s">
        <v>21</v>
      </c>
      <c r="B8" s="39"/>
      <c r="C8" s="24"/>
      <c r="G8" s="33" t="s">
        <v>28</v>
      </c>
      <c r="H8" s="33"/>
      <c r="I8" s="33"/>
      <c r="J8" s="33"/>
      <c r="K8" s="33"/>
      <c r="L8" s="33"/>
      <c r="M8" s="11"/>
      <c r="N8" s="11"/>
      <c r="O8" s="11"/>
      <c r="P8" s="10"/>
      <c r="Q8" s="10"/>
      <c r="R8" s="10"/>
      <c r="S8" s="10"/>
      <c r="T8" s="10"/>
      <c r="U8" s="10"/>
      <c r="V8" s="10"/>
      <c r="W8" s="10"/>
    </row>
    <row r="9" spans="1:24" s="12" customFormat="1" x14ac:dyDescent="0.4">
      <c r="A9" s="18"/>
      <c r="B9" s="19"/>
      <c r="C9" s="19"/>
      <c r="D9" s="27" t="str">
        <f>IF(AND(ISNUMBER($B$5),ISNUMBER($B$6)),"Does not account for active insulin/insulin-on-board, nor for activity!","")</f>
        <v/>
      </c>
      <c r="E9" s="27"/>
      <c r="F9" s="27"/>
      <c r="G9" s="27"/>
      <c r="H9" s="27"/>
      <c r="I9" s="27"/>
      <c r="J9" s="27"/>
      <c r="K9" s="27"/>
      <c r="L9" s="27"/>
      <c r="M9" s="20"/>
      <c r="N9" s="20"/>
      <c r="O9" s="20"/>
      <c r="P9" s="20"/>
      <c r="Q9" s="21"/>
      <c r="R9" s="21"/>
      <c r="S9" s="21"/>
      <c r="T9" s="21"/>
      <c r="U9" s="21"/>
      <c r="V9" s="21"/>
      <c r="W9" s="21"/>
      <c r="X9" s="21"/>
    </row>
    <row r="10" spans="1:24" ht="15" x14ac:dyDescent="0.4">
      <c r="A10" s="47"/>
      <c r="B10" s="40" t="s">
        <v>7</v>
      </c>
      <c r="C10" s="41" t="s">
        <v>8</v>
      </c>
      <c r="D10" s="8">
        <f>IF($B$5&gt;1.9,0.5,1)</f>
        <v>1</v>
      </c>
      <c r="I10" s="6"/>
      <c r="J10" s="6"/>
      <c r="K10" s="6"/>
      <c r="M10" s="4"/>
      <c r="Q10" s="6"/>
    </row>
    <row r="11" spans="1:24" x14ac:dyDescent="0.4">
      <c r="A11" s="42" t="s">
        <v>16</v>
      </c>
      <c r="B11" s="43" t="str">
        <f>IF(AND($B$5&gt;0,$B$6&gt;=0), FIXED(0,1)&amp;"–"&amp;FIXED(3.9,1),"")</f>
        <v/>
      </c>
      <c r="C11" s="43" t="str">
        <f>IF(LEN($B$6)&gt;0,"treat low, then "&amp;MAX(VALUE($C$12)-VALUE($D$10),0),"")</f>
        <v/>
      </c>
      <c r="E11" s="8">
        <f>ROUND($B$7+$B$5*$D$10*(ROW()-11),1)</f>
        <v>6</v>
      </c>
      <c r="F11" s="8">
        <f t="shared" ref="F11:F36" si="0">ROUND($E11-0.2*$D$10*$B$5,1)</f>
        <v>6</v>
      </c>
      <c r="I11" s="6"/>
      <c r="J11" s="6"/>
      <c r="K11" s="6"/>
      <c r="M11" s="4"/>
      <c r="Q11" s="6"/>
    </row>
    <row r="12" spans="1:24" x14ac:dyDescent="0.4">
      <c r="A12" s="42"/>
      <c r="B12" s="44" t="str">
        <f>IF(AND($B$5&gt;0,$B$6&gt;=0,$E13&lt;30),FIXED(4,1)&amp;"–"&amp;FIXED($F12-0.1,1),"")</f>
        <v/>
      </c>
      <c r="C12" s="45" t="str">
        <f>IF(LEN($B$6)&gt;0,VALUE($B$6),"")</f>
        <v/>
      </c>
      <c r="E12" s="8">
        <f>ROUND($B$7+$B$5*$D$10*(ROW()-11),1)</f>
        <v>6</v>
      </c>
      <c r="F12" s="8">
        <f t="shared" si="0"/>
        <v>6</v>
      </c>
      <c r="L12" s="4"/>
      <c r="M12" s="4"/>
      <c r="N12" s="4"/>
      <c r="O12" s="4"/>
      <c r="P12" s="4"/>
    </row>
    <row r="13" spans="1:24" x14ac:dyDescent="0.4">
      <c r="A13" s="42"/>
      <c r="B13" s="44" t="str">
        <f t="shared" ref="B13:B36" si="1">IF(AND($B$5&gt;0,$B$6&gt;=0,$F12&lt;30),FIXED($F12,1)&amp;"–"&amp;FIXED($F13-0.1,1),"")</f>
        <v/>
      </c>
      <c r="C13" s="44" t="str">
        <f t="shared" ref="C13:C36" si="2">IF(AND($F12&lt;30,LEN($B$6)&gt;0),VALUE($B$6)+$D$10*(ROW()-12),"")</f>
        <v/>
      </c>
      <c r="E13" s="8">
        <f t="shared" ref="E13:E36" si="3">ROUND($B$7+$B$5*$D$10*(ROW()-11),1)</f>
        <v>6</v>
      </c>
      <c r="F13" s="8">
        <f t="shared" si="0"/>
        <v>6</v>
      </c>
      <c r="G13" s="6"/>
      <c r="H13" s="6"/>
      <c r="I13" s="6"/>
      <c r="J13" s="6"/>
      <c r="K13" s="6"/>
      <c r="Q13" s="6"/>
    </row>
    <row r="14" spans="1:24" ht="12.4" customHeight="1" x14ac:dyDescent="0.4">
      <c r="A14" s="42"/>
      <c r="B14" s="44" t="str">
        <f t="shared" si="1"/>
        <v/>
      </c>
      <c r="C14" s="44" t="str">
        <f t="shared" si="2"/>
        <v/>
      </c>
      <c r="E14" s="8">
        <f t="shared" si="3"/>
        <v>6</v>
      </c>
      <c r="F14" s="8">
        <f t="shared" si="0"/>
        <v>6</v>
      </c>
      <c r="G14" s="6"/>
      <c r="H14" s="6"/>
      <c r="I14" s="6"/>
      <c r="J14" s="6"/>
      <c r="K14" s="6"/>
      <c r="Q14" s="6"/>
    </row>
    <row r="15" spans="1:24" x14ac:dyDescent="0.4">
      <c r="A15" s="42"/>
      <c r="B15" s="44" t="str">
        <f t="shared" si="1"/>
        <v/>
      </c>
      <c r="C15" s="44" t="str">
        <f t="shared" si="2"/>
        <v/>
      </c>
      <c r="E15" s="8">
        <f t="shared" si="3"/>
        <v>6</v>
      </c>
      <c r="F15" s="8">
        <f t="shared" si="0"/>
        <v>6</v>
      </c>
      <c r="G15" s="6"/>
      <c r="H15" s="6"/>
      <c r="I15" s="6"/>
      <c r="J15" s="6"/>
      <c r="K15" s="6"/>
      <c r="Q15" s="6"/>
    </row>
    <row r="16" spans="1:24" x14ac:dyDescent="0.4">
      <c r="A16" s="42"/>
      <c r="B16" s="44" t="str">
        <f t="shared" si="1"/>
        <v/>
      </c>
      <c r="C16" s="44" t="str">
        <f t="shared" si="2"/>
        <v/>
      </c>
      <c r="E16" s="8">
        <f t="shared" si="3"/>
        <v>6</v>
      </c>
      <c r="F16" s="8">
        <f t="shared" si="0"/>
        <v>6</v>
      </c>
      <c r="G16" s="6"/>
      <c r="H16" s="6"/>
      <c r="I16" s="6"/>
      <c r="J16" s="6"/>
      <c r="K16" s="6"/>
      <c r="Q16" s="6"/>
    </row>
    <row r="17" spans="1:17" x14ac:dyDescent="0.4">
      <c r="A17" s="42"/>
      <c r="B17" s="44" t="str">
        <f t="shared" si="1"/>
        <v/>
      </c>
      <c r="C17" s="44" t="str">
        <f t="shared" si="2"/>
        <v/>
      </c>
      <c r="E17" s="8">
        <f t="shared" si="3"/>
        <v>6</v>
      </c>
      <c r="F17" s="8">
        <f t="shared" si="0"/>
        <v>6</v>
      </c>
      <c r="G17" s="6"/>
      <c r="H17" s="6"/>
      <c r="I17" s="6"/>
      <c r="J17" s="6"/>
      <c r="K17" s="6"/>
      <c r="Q17" s="6"/>
    </row>
    <row r="18" spans="1:17" x14ac:dyDescent="0.4">
      <c r="A18" s="42"/>
      <c r="B18" s="44" t="str">
        <f t="shared" si="1"/>
        <v/>
      </c>
      <c r="C18" s="44" t="str">
        <f t="shared" si="2"/>
        <v/>
      </c>
      <c r="E18" s="8">
        <f t="shared" si="3"/>
        <v>6</v>
      </c>
      <c r="F18" s="8">
        <f t="shared" si="0"/>
        <v>6</v>
      </c>
      <c r="G18" s="6"/>
      <c r="H18" s="6"/>
      <c r="I18" s="6"/>
      <c r="J18" s="6"/>
      <c r="K18" s="6"/>
      <c r="Q18" s="6"/>
    </row>
    <row r="19" spans="1:17" x14ac:dyDescent="0.4">
      <c r="A19" s="42"/>
      <c r="B19" s="44" t="str">
        <f t="shared" si="1"/>
        <v/>
      </c>
      <c r="C19" s="44" t="str">
        <f t="shared" si="2"/>
        <v/>
      </c>
      <c r="E19" s="8">
        <f t="shared" si="3"/>
        <v>6</v>
      </c>
      <c r="F19" s="8">
        <f t="shared" si="0"/>
        <v>6</v>
      </c>
      <c r="G19" s="6"/>
      <c r="H19" s="6"/>
      <c r="I19" s="6"/>
      <c r="J19" s="6"/>
      <c r="K19" s="6"/>
      <c r="Q19" s="6"/>
    </row>
    <row r="20" spans="1:17" x14ac:dyDescent="0.4">
      <c r="A20" s="42"/>
      <c r="B20" s="44" t="str">
        <f t="shared" si="1"/>
        <v/>
      </c>
      <c r="C20" s="44" t="str">
        <f t="shared" si="2"/>
        <v/>
      </c>
      <c r="E20" s="8">
        <f t="shared" si="3"/>
        <v>6</v>
      </c>
      <c r="F20" s="8">
        <f t="shared" si="0"/>
        <v>6</v>
      </c>
      <c r="G20" s="6"/>
      <c r="H20" s="6"/>
      <c r="I20" s="6"/>
      <c r="J20" s="6"/>
      <c r="K20" s="6"/>
      <c r="Q20" s="6"/>
    </row>
    <row r="21" spans="1:17" x14ac:dyDescent="0.4">
      <c r="A21" s="42"/>
      <c r="B21" s="44" t="str">
        <f t="shared" si="1"/>
        <v/>
      </c>
      <c r="C21" s="44" t="str">
        <f t="shared" si="2"/>
        <v/>
      </c>
      <c r="E21" s="8">
        <f t="shared" si="3"/>
        <v>6</v>
      </c>
      <c r="F21" s="8">
        <f t="shared" si="0"/>
        <v>6</v>
      </c>
      <c r="G21" s="6"/>
      <c r="H21" s="6"/>
      <c r="I21" s="6"/>
      <c r="J21" s="6"/>
      <c r="K21" s="6"/>
      <c r="Q21" s="6"/>
    </row>
    <row r="22" spans="1:17" x14ac:dyDescent="0.4">
      <c r="A22" s="42"/>
      <c r="B22" s="44" t="str">
        <f t="shared" si="1"/>
        <v/>
      </c>
      <c r="C22" s="44" t="str">
        <f t="shared" si="2"/>
        <v/>
      </c>
      <c r="E22" s="8">
        <f t="shared" si="3"/>
        <v>6</v>
      </c>
      <c r="F22" s="8">
        <f t="shared" si="0"/>
        <v>6</v>
      </c>
      <c r="G22" s="6"/>
      <c r="H22" s="6"/>
      <c r="I22" s="6"/>
      <c r="J22" s="6"/>
      <c r="K22" s="6"/>
      <c r="Q22" s="6"/>
    </row>
    <row r="23" spans="1:17" x14ac:dyDescent="0.4">
      <c r="A23" s="42"/>
      <c r="B23" s="44" t="str">
        <f t="shared" si="1"/>
        <v/>
      </c>
      <c r="C23" s="44" t="str">
        <f t="shared" si="2"/>
        <v/>
      </c>
      <c r="E23" s="8">
        <f t="shared" si="3"/>
        <v>6</v>
      </c>
      <c r="F23" s="8">
        <f t="shared" si="0"/>
        <v>6</v>
      </c>
      <c r="G23" s="6"/>
      <c r="H23" s="6"/>
      <c r="I23" s="6"/>
      <c r="J23" s="6"/>
      <c r="K23" s="6"/>
      <c r="Q23" s="6"/>
    </row>
    <row r="24" spans="1:17" x14ac:dyDescent="0.4">
      <c r="A24" s="42"/>
      <c r="B24" s="44" t="str">
        <f t="shared" si="1"/>
        <v/>
      </c>
      <c r="C24" s="44" t="str">
        <f t="shared" si="2"/>
        <v/>
      </c>
      <c r="E24" s="8">
        <f t="shared" si="3"/>
        <v>6</v>
      </c>
      <c r="F24" s="8">
        <f t="shared" si="0"/>
        <v>6</v>
      </c>
      <c r="G24" s="6"/>
      <c r="H24" s="6"/>
      <c r="I24" s="6"/>
      <c r="J24" s="6"/>
      <c r="K24" s="6"/>
      <c r="Q24" s="6"/>
    </row>
    <row r="25" spans="1:17" x14ac:dyDescent="0.4">
      <c r="A25" s="42"/>
      <c r="B25" s="44" t="str">
        <f t="shared" si="1"/>
        <v/>
      </c>
      <c r="C25" s="44" t="str">
        <f t="shared" si="2"/>
        <v/>
      </c>
      <c r="E25" s="8">
        <f t="shared" si="3"/>
        <v>6</v>
      </c>
      <c r="F25" s="8">
        <f t="shared" si="0"/>
        <v>6</v>
      </c>
      <c r="G25" s="6"/>
      <c r="H25" s="6"/>
      <c r="I25" s="6"/>
      <c r="J25" s="6"/>
      <c r="K25" s="6"/>
      <c r="Q25" s="6"/>
    </row>
    <row r="26" spans="1:17" x14ac:dyDescent="0.4">
      <c r="A26" s="42"/>
      <c r="B26" s="44" t="str">
        <f t="shared" si="1"/>
        <v/>
      </c>
      <c r="C26" s="44" t="str">
        <f t="shared" si="2"/>
        <v/>
      </c>
      <c r="E26" s="8">
        <f t="shared" si="3"/>
        <v>6</v>
      </c>
      <c r="F26" s="8">
        <f t="shared" si="0"/>
        <v>6</v>
      </c>
      <c r="G26" s="6"/>
      <c r="H26" s="6"/>
      <c r="I26" s="6"/>
      <c r="J26" s="6"/>
      <c r="K26" s="6"/>
      <c r="Q26" s="6"/>
    </row>
    <row r="27" spans="1:17" x14ac:dyDescent="0.4">
      <c r="A27" s="46"/>
      <c r="B27" s="44" t="str">
        <f t="shared" si="1"/>
        <v/>
      </c>
      <c r="C27" s="44" t="str">
        <f t="shared" si="2"/>
        <v/>
      </c>
      <c r="E27" s="8">
        <f t="shared" si="3"/>
        <v>6</v>
      </c>
      <c r="F27" s="8">
        <f t="shared" si="0"/>
        <v>6</v>
      </c>
      <c r="G27" s="6"/>
      <c r="H27" s="6"/>
      <c r="I27" s="6"/>
      <c r="J27" s="6"/>
      <c r="K27" s="6"/>
      <c r="Q27" s="6"/>
    </row>
    <row r="28" spans="1:17" x14ac:dyDescent="0.4">
      <c r="A28" s="46"/>
      <c r="B28" s="44" t="str">
        <f t="shared" si="1"/>
        <v/>
      </c>
      <c r="C28" s="44" t="str">
        <f t="shared" si="2"/>
        <v/>
      </c>
      <c r="E28" s="8">
        <f t="shared" si="3"/>
        <v>6</v>
      </c>
      <c r="F28" s="8">
        <f t="shared" si="0"/>
        <v>6</v>
      </c>
      <c r="G28" s="6"/>
      <c r="H28" s="6"/>
      <c r="I28" s="6"/>
      <c r="J28" s="6"/>
      <c r="K28" s="6"/>
      <c r="Q28" s="6"/>
    </row>
    <row r="29" spans="1:17" x14ac:dyDescent="0.4">
      <c r="A29" s="46"/>
      <c r="B29" s="44" t="str">
        <f t="shared" si="1"/>
        <v/>
      </c>
      <c r="C29" s="44" t="str">
        <f t="shared" si="2"/>
        <v/>
      </c>
      <c r="E29" s="8">
        <f t="shared" si="3"/>
        <v>6</v>
      </c>
      <c r="F29" s="8">
        <f t="shared" si="0"/>
        <v>6</v>
      </c>
      <c r="G29" s="6"/>
      <c r="H29" s="6"/>
      <c r="I29" s="6"/>
      <c r="J29" s="6"/>
      <c r="K29" s="6"/>
      <c r="Q29" s="6"/>
    </row>
    <row r="30" spans="1:17" x14ac:dyDescent="0.4">
      <c r="A30" s="46"/>
      <c r="B30" s="44" t="str">
        <f t="shared" si="1"/>
        <v/>
      </c>
      <c r="C30" s="44" t="str">
        <f t="shared" si="2"/>
        <v/>
      </c>
      <c r="E30" s="8">
        <f t="shared" si="3"/>
        <v>6</v>
      </c>
      <c r="F30" s="8">
        <f t="shared" si="0"/>
        <v>6</v>
      </c>
    </row>
    <row r="31" spans="1:17" x14ac:dyDescent="0.4">
      <c r="A31" s="46"/>
      <c r="B31" s="44" t="str">
        <f t="shared" si="1"/>
        <v/>
      </c>
      <c r="C31" s="44" t="str">
        <f t="shared" si="2"/>
        <v/>
      </c>
      <c r="E31" s="8">
        <f t="shared" si="3"/>
        <v>6</v>
      </c>
      <c r="F31" s="8">
        <f t="shared" si="0"/>
        <v>6</v>
      </c>
    </row>
    <row r="32" spans="1:17" x14ac:dyDescent="0.4">
      <c r="A32" s="46"/>
      <c r="B32" s="44" t="str">
        <f t="shared" si="1"/>
        <v/>
      </c>
      <c r="C32" s="44" t="str">
        <f t="shared" si="2"/>
        <v/>
      </c>
      <c r="E32" s="8">
        <f t="shared" si="3"/>
        <v>6</v>
      </c>
      <c r="F32" s="8">
        <f t="shared" si="0"/>
        <v>6</v>
      </c>
    </row>
    <row r="33" spans="1:6" x14ac:dyDescent="0.4">
      <c r="A33" s="46"/>
      <c r="B33" s="44" t="str">
        <f t="shared" si="1"/>
        <v/>
      </c>
      <c r="C33" s="44" t="str">
        <f t="shared" si="2"/>
        <v/>
      </c>
      <c r="E33" s="8">
        <f t="shared" si="3"/>
        <v>6</v>
      </c>
      <c r="F33" s="8">
        <f t="shared" si="0"/>
        <v>6</v>
      </c>
    </row>
    <row r="34" spans="1:6" x14ac:dyDescent="0.4">
      <c r="A34" s="46"/>
      <c r="B34" s="44" t="str">
        <f t="shared" si="1"/>
        <v/>
      </c>
      <c r="C34" s="44" t="str">
        <f t="shared" si="2"/>
        <v/>
      </c>
      <c r="E34" s="8">
        <f t="shared" si="3"/>
        <v>6</v>
      </c>
      <c r="F34" s="8">
        <f t="shared" si="0"/>
        <v>6</v>
      </c>
    </row>
    <row r="35" spans="1:6" x14ac:dyDescent="0.4">
      <c r="A35" s="46"/>
      <c r="B35" s="44" t="str">
        <f t="shared" si="1"/>
        <v/>
      </c>
      <c r="C35" s="44" t="str">
        <f t="shared" si="2"/>
        <v/>
      </c>
      <c r="E35" s="8">
        <f t="shared" si="3"/>
        <v>6</v>
      </c>
      <c r="F35" s="8">
        <f t="shared" si="0"/>
        <v>6</v>
      </c>
    </row>
    <row r="36" spans="1:6" x14ac:dyDescent="0.4">
      <c r="A36" s="46"/>
      <c r="B36" s="44" t="str">
        <f t="shared" si="1"/>
        <v/>
      </c>
      <c r="C36" s="44" t="str">
        <f t="shared" si="2"/>
        <v/>
      </c>
      <c r="E36" s="8">
        <f t="shared" si="3"/>
        <v>6</v>
      </c>
      <c r="F36" s="8">
        <f t="shared" si="0"/>
        <v>6</v>
      </c>
    </row>
  </sheetData>
  <sheetProtection algorithmName="SHA-512" hashValue="rLLgcufb9kNCEw9aV/KR3Xk/RVKNIzZM4cOMN4bnHsYNnEj611RQVTtVb4w+kv34xSlyp8o3lCR652EtUUCwdw==" saltValue="VZpsK9WcxMsnB6PxllCzCw==" spinCount="100000" sheet="1" objects="1" selectLockedCells="1"/>
  <mergeCells count="11">
    <mergeCell ref="G8:L8"/>
    <mergeCell ref="H7:L7"/>
    <mergeCell ref="A11:A36"/>
    <mergeCell ref="B2:C2"/>
    <mergeCell ref="H4:L4"/>
    <mergeCell ref="D9:L9"/>
    <mergeCell ref="E6:L6"/>
    <mergeCell ref="B1:C1"/>
    <mergeCell ref="G1:H1"/>
    <mergeCell ref="I1:L1"/>
    <mergeCell ref="I2:L2"/>
  </mergeCells>
  <phoneticPr fontId="1" type="noConversion"/>
  <conditionalFormatting sqref="B11:C36">
    <cfRule type="expression" dxfId="1" priority="1" stopIfTrue="1">
      <formula>OR(ISBLANK($B$5),ISBLANK($B$6),ISBLANK($B$7))</formula>
    </cfRule>
    <cfRule type="expression" dxfId="0" priority="2" stopIfTrue="1">
      <formula>INDIRECT(ADDRESS(ROW()-1,5))&gt;20</formula>
    </cfRule>
  </conditionalFormatting>
  <dataValidations disablePrompts="1" count="3">
    <dataValidation type="decimal" allowBlank="1" showInputMessage="1" showErrorMessage="1" errorTitle="TARGET GLUCOSE" error="This value must be between 4 and 12!" sqref="B7" xr:uid="{00000000-0002-0000-0100-000000000000}">
      <formula1>4</formula1>
      <formula2>12</formula2>
    </dataValidation>
    <dataValidation type="decimal" allowBlank="1" showInputMessage="1" showErrorMessage="1" errorTitle="SENSITIVITY FACTOR" error="This value must be between 1 and 20!" sqref="B5" xr:uid="{00000000-0002-0000-0100-000001000000}">
      <formula1>1</formula1>
      <formula2>20</formula2>
    </dataValidation>
    <dataValidation type="list" allowBlank="1" showInputMessage="1" showErrorMessage="1" errorTitle="INVALID!" error="Pick a rapid insulin from the list." sqref="B8" xr:uid="{00000000-0002-0000-0100-000002000000}">
      <formula1>rapid</formula1>
    </dataValidation>
  </dataValidations>
  <printOptions horizontalCentered="1" verticalCentered="1"/>
  <pageMargins left="0.7" right="0.7" top="0.75" bottom="0.75" header="0.3" footer="0.3"/>
  <pageSetup orientation="landscape" r:id="rId1"/>
  <headerFooter>
    <oddHeader>&amp;C&amp;"Arial,Bold"&amp;20INSULIN SCALE FOR SCHOOL LUNCHES (SIMPLIFIED)</oddHeader>
    <oddFooter>&amp;LOctober 27, 2022&amp;Cwww.bcchildrens.ca/endocrinology-diabetes-site/documents/lunchscalesimple.xlsx&amp;R&amp;A, Page &amp;P of &amp;N</oddFooter>
  </headerFooter>
  <ignoredErrors>
    <ignoredError sqref="C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B4" sqref="B4"/>
    </sheetView>
  </sheetViews>
  <sheetFormatPr defaultRowHeight="12.3" x14ac:dyDescent="0.4"/>
  <sheetData>
    <row r="1" spans="1:1" x14ac:dyDescent="0.4">
      <c r="A1" s="23" t="s">
        <v>24</v>
      </c>
    </row>
    <row r="2" spans="1:1" x14ac:dyDescent="0.4">
      <c r="A2" t="s">
        <v>20</v>
      </c>
    </row>
    <row r="3" spans="1:1" x14ac:dyDescent="0.4">
      <c r="A3" t="s">
        <v>18</v>
      </c>
    </row>
    <row r="4" spans="1:1" x14ac:dyDescent="0.4">
      <c r="A4" t="s">
        <v>17</v>
      </c>
    </row>
    <row r="5" spans="1:1" x14ac:dyDescent="0.4">
      <c r="A5" t="s">
        <v>19</v>
      </c>
    </row>
    <row r="6" spans="1:1" x14ac:dyDescent="0.4">
      <c r="A6" s="23" t="s">
        <v>25</v>
      </c>
    </row>
  </sheetData>
  <sheetProtection password="CC5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8E6CB98D40FF9B4CB0271192DA214C5D00C232EB5A6389A3459C2213A3D9760B3E" ma:contentTypeVersion="6" ma:contentTypeDescription="Create a new document." ma:contentTypeScope="" ma:versionID="29c75ae729e943ebf081a2f6734f4dfe">
  <xsd:schema xmlns:xsd="http://www.w3.org/2001/XMLSchema" xmlns:xs="http://www.w3.org/2001/XMLSchema" xmlns:p="http://schemas.microsoft.com/office/2006/metadata/properties" xmlns:ns2="26dbe106-944e-4fd6-9021-c9d90b7288fc" xmlns:ns3="4de64c37-ebdf-406a-9f1b-af099cf715f4" targetNamespace="http://schemas.microsoft.com/office/2006/metadata/properties" ma:root="true" ma:fieldsID="ccb8014d0ab65e001f3e1318711a50a1" ns2:_="" ns3:_="">
    <xsd:import namespace="26dbe106-944e-4fd6-9021-c9d90b7288fc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e106-944e-4fd6-9021-c9d90b7288fc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fieldId="{d54dd449-c2c5-4af8-9444-c3906a20b699}" ma:taxonomyMulti="true" ma:sspId="e5481489-1c4e-4a78-9d25-61807e18e714" ma:termSetId="d477b736-22e1-4c03-907d-7fbde261d4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9f57bd62-c4a3-4766-bbc7-05d4198744fa}" ma:internalName="TaxCatchAll" ma:showField="CatchAllData" ma:web="26dbe106-944e-4fd6-9021-c9d90b728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f57bd62-c4a3-4766-bbc7-05d4198744fa}" ma:internalName="TaxCatchAllLabel" ma:readOnly="true" ma:showField="CatchAllDataLabel" ma:web="26dbe106-944e-4fd6-9021-c9d90b728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fieldId="{405366df-ea71-4127-ab88-26af69afb524}" ma:taxonomyMulti="true" ma:sspId="e5481489-1c4e-4a78-9d25-61807e18e714" ma:termSetId="f367d6b2-406a-443d-b850-249d3ebc6b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1 xmlns="4de64c37-ebdf-406a-9f1b-af099cf715f4"/>
    <DocumentDescription xmlns="4de64c37-ebdf-406a-9f1b-af099cf715f4" xsi:nil="true"/>
    <_dlc_DocId xmlns="26dbe106-944e-4fd6-9021-c9d90b7288fc">BCCH-24-365</_dlc_DocId>
    <d54dd449c2c54af89444c3906a20b699 xmlns="26dbe106-944e-4fd6-9021-c9d90b7288fc">
      <Terms xmlns="http://schemas.microsoft.com/office/infopath/2007/PartnerControls"/>
    </d54dd449c2c54af89444c3906a20b699>
    <k05366dfea714127ab8826af69afb524 xmlns="26dbe106-944e-4fd6-9021-c9d90b7288fc">
      <Terms xmlns="http://schemas.microsoft.com/office/infopath/2007/PartnerControls"/>
    </k05366dfea714127ab8826af69afb524>
    <DocumentLanguage xmlns="4de64c37-ebdf-406a-9f1b-af099cf715f4" xsi:nil="true"/>
    <TaxCatchAll xmlns="26dbe106-944e-4fd6-9021-c9d90b7288fc"/>
    <_dlc_DocIdUrl xmlns="26dbe106-944e-4fd6-9021-c9d90b7288fc">
      <Url>https://editbcch.phsa.ca/endocrinology-diabetes-site/_layouts/15/DocIdRedir.aspx?ID=BCCH-24-365</Url>
      <Description>BCCH-24-365</Description>
    </_dlc_DocIdUrl>
  </documentManagement>
</p:properties>
</file>

<file path=customXml/itemProps1.xml><?xml version="1.0" encoding="utf-8"?>
<ds:datastoreItem xmlns:ds="http://schemas.openxmlformats.org/officeDocument/2006/customXml" ds:itemID="{A7F80668-ABBB-46F9-B1A3-520E394EE5E4}"/>
</file>

<file path=customXml/itemProps2.xml><?xml version="1.0" encoding="utf-8"?>
<ds:datastoreItem xmlns:ds="http://schemas.openxmlformats.org/officeDocument/2006/customXml" ds:itemID="{39AEE13E-BC83-4C29-9E92-55C9F04304F3}"/>
</file>

<file path=customXml/itemProps3.xml><?xml version="1.0" encoding="utf-8"?>
<ds:datastoreItem xmlns:ds="http://schemas.openxmlformats.org/officeDocument/2006/customXml" ds:itemID="{9B79F432-E9E1-44B8-97E1-3483ED76D88D}"/>
</file>

<file path=customXml/itemProps4.xml><?xml version="1.0" encoding="utf-8"?>
<ds:datastoreItem xmlns:ds="http://schemas.openxmlformats.org/officeDocument/2006/customXml" ds:itemID="{D86034AF-A8F3-4149-AC4B-C919101F5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LunchScale</vt:lpstr>
      <vt:lpstr>Variables</vt:lpstr>
      <vt:lpstr>Instructions!Print_Area</vt:lpstr>
      <vt:lpstr>LunchScale!Print_Area</vt:lpstr>
      <vt:lpstr>rapid</vt:lpstr>
    </vt:vector>
  </TitlesOfParts>
  <Company>C&amp;WHC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L. Metzger, MD</dc:creator>
  <cp:lastModifiedBy>Daniel L. Metzger, MD</cp:lastModifiedBy>
  <cp:lastPrinted>2022-10-28T05:49:17Z</cp:lastPrinted>
  <dcterms:created xsi:type="dcterms:W3CDTF">2007-05-18T23:56:51Z</dcterms:created>
  <dcterms:modified xsi:type="dcterms:W3CDTF">2022-10-28T05:55:02Z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dc38353a-4391-43c4-8cd5-0ba2670a1446</vt:lpwstr>
  </property>
  <property fmtid="{D5CDD505-2E9C-101B-9397-08002B2CF9AE}" pid="3" name="ContentTypeId">
    <vt:lpwstr>0x0101008E6CB98D40FF9B4CB0271192DA214C5D00C232EB5A6389A3459C2213A3D9760B3E</vt:lpwstr>
  </property>
  <property fmtid="{D5CDD505-2E9C-101B-9397-08002B2CF9AE}" pid="4" name="ResourceCategory">
    <vt:lpwstr/>
  </property>
  <property fmtid="{D5CDD505-2E9C-101B-9397-08002B2CF9AE}" pid="5" name="ResourceType">
    <vt:lpwstr/>
  </property>
</Properties>
</file>